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<sst xmlns="http://schemas.openxmlformats.org/spreadsheetml/2006/main" count="26" uniqueCount="26">
  <si>
    <t>Car Loan Amortization Schedule</t>
  </si>
  <si>
    <t>Details:</t>
  </si>
  <si>
    <t>Car Name with Model:</t>
  </si>
  <si>
    <t>Alfa Romeo Giulia</t>
  </si>
  <si>
    <t>Down Payment:</t>
  </si>
  <si>
    <t>Car Price:</t>
  </si>
  <si>
    <t>No. of Payments:</t>
  </si>
  <si>
    <t>Loan Amount:</t>
  </si>
  <si>
    <t>Periodic Payments:</t>
  </si>
  <si>
    <t>Annual Intrest Rate:</t>
  </si>
  <si>
    <t>First Payment Due:</t>
  </si>
  <si>
    <t>Loan Date:</t>
  </si>
  <si>
    <t>Last Payment Due:</t>
  </si>
  <si>
    <t>Payment Frequency:</t>
  </si>
  <si>
    <t>Monthly</t>
  </si>
  <si>
    <t>Total all Payments:</t>
  </si>
  <si>
    <t>Total Interest Due:</t>
  </si>
  <si>
    <t>Loan Terms(Years):</t>
  </si>
  <si>
    <t>Monthly Interest Rate:</t>
  </si>
  <si>
    <t>Monthly Interest %:</t>
  </si>
  <si>
    <t>Months</t>
  </si>
  <si>
    <t>Date</t>
  </si>
  <si>
    <t>Payment</t>
  </si>
  <si>
    <t>Interest</t>
  </si>
  <si>
    <t>Principal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</si>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</sst>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.00_);[Red]\(&quot;$&quot;#,##0.00\)"/>
  </numFmts>
  <fonts count="6">
    <font>
      <sz val="11.0"/>
      <color rgb="FF000000"/>
      <name val="Calibri"/>
    </font>
    <font>
      <b/>
      <sz val="24.0"/>
      <color rgb="FF0066CC"/>
      <name val="Calibri"/>
    </font>
    <font>
      <b/>
      <sz val="24.0"/>
      <color rgb="FF111111"/>
      <name val="Calibri"/>
    </font>
    <font>
      <sz val="11.0"/>
      <color rgb="FF111111"/>
      <name val="Calibri"/>
    </font>
    <font>
      <b/>
      <sz val="12.0"/>
      <color rgb="FF111111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66CC"/>
        <bgColor rgb="FF0066CC"/>
      </patternFill>
    </fill>
    <fill>
      <patternFill patternType="solid">
        <fgColor rgb="FFF3F3F3"/>
        <bgColor rgb="FFF3F3F3"/>
      </patternFill>
    </fill>
  </fills>
  <borders count="6">
    <border/>
    <border>
      <bottom style="medium">
        <color rgb="FFD8D8D8"/>
      </bottom>
    </border>
    <border>
      <left/>
      <right/>
      <top style="medium">
        <color rgb="FF0066CC"/>
      </top>
      <bottom style="medium">
        <color rgb="FF0066CC"/>
      </bottom>
    </border>
    <border>
      <left/>
      <right/>
      <top/>
      <bottom/>
    </border>
    <border>
      <top style="thin">
        <color rgb="FFD8D8D8"/>
      </top>
    </border>
    <border>
      <left/>
      <right/>
      <top style="thin">
        <color rgb="FFD8D8D8"/>
      </top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1" fillId="0" fontId="4" numFmtId="0" xfId="0" applyBorder="1" applyFont="1"/>
    <xf borderId="1" fillId="0" fontId="3" numFmtId="0" xfId="0" applyBorder="1" applyFont="1"/>
    <xf borderId="0" fillId="0" fontId="3" numFmtId="0" xfId="0" applyAlignment="1" applyFont="1">
      <alignment horizontal="left"/>
    </xf>
    <xf borderId="0" fillId="0" fontId="3" numFmtId="164" xfId="0" applyAlignment="1" applyFont="1" applyNumberFormat="1">
      <alignment horizontal="left"/>
    </xf>
    <xf borderId="0" fillId="0" fontId="3" numFmtId="2" xfId="0" applyFont="1" applyNumberFormat="1"/>
    <xf borderId="0" fillId="0" fontId="3" numFmtId="2" xfId="0" applyAlignment="1" applyFont="1" applyNumberFormat="1">
      <alignment horizontal="left"/>
    </xf>
    <xf borderId="0" fillId="0" fontId="3" numFmtId="10" xfId="0" applyAlignment="1" applyFont="1" applyNumberFormat="1">
      <alignment horizontal="left"/>
    </xf>
    <xf borderId="0" fillId="0" fontId="3" numFmtId="14" xfId="0" applyAlignment="1" applyFont="1" applyNumberFormat="1">
      <alignment horizontal="left"/>
    </xf>
    <xf borderId="0" fillId="0" fontId="3" numFmtId="164" xfId="0" applyFont="1" applyNumberFormat="1"/>
    <xf borderId="2" fillId="2" fontId="5" numFmtId="0" xfId="0" applyAlignment="1" applyBorder="1" applyFill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3" numFmtId="14" xfId="0" applyAlignment="1" applyFont="1" applyNumberFormat="1">
      <alignment horizontal="center" vertical="center"/>
    </xf>
    <xf borderId="3" fillId="3" fontId="3" numFmtId="164" xfId="0" applyAlignment="1" applyBorder="1" applyFill="1" applyFont="1" applyNumberFormat="1">
      <alignment horizontal="center" vertical="center"/>
    </xf>
    <xf borderId="3" fillId="3" fontId="3" numFmtId="0" xfId="0" applyAlignment="1" applyBorder="1" applyFon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0" fontId="3" numFmtId="14" xfId="0" applyAlignment="1" applyBorder="1" applyFont="1" applyNumberFormat="1">
      <alignment horizontal="center" vertical="center"/>
    </xf>
    <xf borderId="5" fillId="3" fontId="3" numFmtId="164" xfId="0" applyAlignment="1" applyBorder="1" applyFont="1" applyNumberFormat="1">
      <alignment horizontal="center" vertical="center"/>
    </xf>
    <xf borderId="5" fillId="3" fontId="3" numFmtId="165" xfId="0" applyAlignment="1" applyBorder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381000</xdr:colOff>
      <xdr:row>4</xdr:row>
      <xdr:rowOff>304800</xdr:rowOff>
    </xdr:from>
    <xdr:ext cx="38100" cy="2533650"/>
    <xdr:grpSp>
      <xdr:nvGrpSpPr>
        <xdr:cNvPr id="2" name="Shape 2"/>
        <xdr:cNvGrpSpPr/>
      </xdr:nvGrpSpPr>
      <xdr:grpSpPr>
        <a:xfrm>
          <a:off x="5346000" y="2513175"/>
          <a:ext cx="0" cy="2533650"/>
          <a:chOff x="5346000" y="2513175"/>
          <a:chExt cx="0" cy="2533650"/>
        </a:xfrm>
      </xdr:grpSpPr>
      <xdr:cxnSp>
        <xdr:nvCxnSpPr>
          <xdr:cNvPr id="3" name="Shape 3"/>
          <xdr:cNvCxnSpPr/>
        </xdr:nvCxnSpPr>
        <xdr:spPr>
          <a:xfrm>
            <a:off x="5346000" y="2513175"/>
            <a:ext cx="0" cy="2533650"/>
          </a:xfrm>
          <a:prstGeom prst="straightConnector1">
            <a:avLst/>
          </a:prstGeom>
          <a:noFill/>
          <a:ln cap="flat" cmpd="sng" w="19050">
            <a:solidFill>
              <a:srgbClr val="D8D8D8"/>
            </a:solidFill>
            <a:prstDash val="solid"/>
            <a:round/>
            <a:headEnd len="sm" w="sm" type="none"/>
            <a:tailEnd len="sm" w="sm" type="none"/>
          </a:ln>
        </xdr:spPr>
      </xdr:cxn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2" width="13.57"/>
    <col customWidth="1" min="3" max="3" width="17.0"/>
    <col customWidth="1" min="4" max="4" width="12.86"/>
    <col customWidth="1" min="5" max="5" width="19.57"/>
    <col customWidth="1" min="6" max="6" width="23.0"/>
    <col customWidth="1" min="7" max="9" width="9.14"/>
    <col customWidth="1" min="10" max="10" width="10.14"/>
    <col customWidth="1" min="11" max="26" width="8.71"/>
  </cols>
  <sheetData>
    <row r="1" ht="9.0" customHeight="1">
      <c r="A1" s="1" t="s">
        <v>0</v>
      </c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G2" s="2"/>
      <c r="H2" s="2"/>
      <c r="I2" s="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8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.75" customHeight="1">
      <c r="A5" s="4" t="s">
        <v>1</v>
      </c>
      <c r="B5" s="5"/>
      <c r="C5" s="5"/>
      <c r="D5" s="5"/>
      <c r="E5" s="5"/>
      <c r="F5" s="5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2.5" customHeight="1">
      <c r="A6" s="6" t="s">
        <v>2</v>
      </c>
      <c r="C6" s="7" t="s">
        <v>3</v>
      </c>
      <c r="D6" s="3"/>
      <c r="E6" s="6" t="s">
        <v>4</v>
      </c>
      <c r="F6" s="7">
        <v>8290.0</v>
      </c>
      <c r="G6" s="3"/>
      <c r="H6" s="3"/>
      <c r="I6" s="3"/>
      <c r="J6" s="8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6" t="s">
        <v>5</v>
      </c>
      <c r="C7" s="7">
        <v>38290.0</v>
      </c>
      <c r="D7" s="3"/>
      <c r="E7" s="6" t="s">
        <v>6</v>
      </c>
      <c r="F7" s="6">
        <v>60.0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2.5" customHeight="1">
      <c r="A8" s="6" t="s">
        <v>7</v>
      </c>
      <c r="C8" s="7">
        <v>30000.0</v>
      </c>
      <c r="D8" s="3"/>
      <c r="E8" s="6" t="s">
        <v>8</v>
      </c>
      <c r="F8" s="9">
        <f>C8*((F13*POWER(1+F13,F7)/(POWER(1+F13,F7)-1)))</f>
        <v>559.2905772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6" t="s">
        <v>9</v>
      </c>
      <c r="C9" s="10">
        <v>0.045</v>
      </c>
      <c r="D9" s="3"/>
      <c r="E9" s="6" t="s">
        <v>10</v>
      </c>
      <c r="F9" s="11">
        <v>43526.0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6" t="s">
        <v>11</v>
      </c>
      <c r="C10" s="11">
        <v>43525.0</v>
      </c>
      <c r="D10" s="3"/>
      <c r="E10" s="6" t="s">
        <v>12</v>
      </c>
      <c r="F10" s="11">
        <v>45352.0</v>
      </c>
      <c r="G10" s="3"/>
      <c r="H10" s="3"/>
      <c r="I10" s="3"/>
      <c r="J10" s="12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2.5" customHeight="1">
      <c r="A11" s="6" t="s">
        <v>13</v>
      </c>
      <c r="C11" s="7" t="s">
        <v>14</v>
      </c>
      <c r="D11" s="3"/>
      <c r="E11" s="6" t="s">
        <v>15</v>
      </c>
      <c r="F11" s="7">
        <v>34380.0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2.5" customHeight="1">
      <c r="A12" s="6" t="s">
        <v>16</v>
      </c>
      <c r="C12" s="7">
        <f>(F8*F7)-C8</f>
        <v>3557.434635</v>
      </c>
      <c r="D12" s="3"/>
      <c r="E12" s="6" t="s">
        <v>17</v>
      </c>
      <c r="F12" s="6">
        <v>5.0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6" t="s">
        <v>18</v>
      </c>
      <c r="C13" s="9">
        <f>(C8*C9)/12</f>
        <v>112.5</v>
      </c>
      <c r="D13" s="3"/>
      <c r="E13" s="6" t="s">
        <v>19</v>
      </c>
      <c r="F13" s="6">
        <f>C9/12</f>
        <v>0.00375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7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30.0" customHeight="1">
      <c r="A15" s="13" t="s">
        <v>20</v>
      </c>
      <c r="B15" s="13" t="s">
        <v>21</v>
      </c>
      <c r="C15" s="13" t="s">
        <v>22</v>
      </c>
      <c r="D15" s="13" t="s">
        <v>23</v>
      </c>
      <c r="E15" s="13" t="s">
        <v>24</v>
      </c>
      <c r="F15" s="13" t="s">
        <v>25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8.5" customHeight="1">
      <c r="A16" s="14">
        <v>0.0</v>
      </c>
      <c r="B16" s="15"/>
      <c r="C16" s="16"/>
      <c r="D16" s="17"/>
      <c r="E16" s="17"/>
      <c r="F16" s="18">
        <f>C8</f>
        <v>30000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8.5" customHeight="1">
      <c r="A17" s="19">
        <v>1.0</v>
      </c>
      <c r="B17" s="20">
        <v>43556.0</v>
      </c>
      <c r="C17" s="21">
        <f>F8</f>
        <v>559.2905772</v>
      </c>
      <c r="D17" s="22">
        <f>(F16*C9)/12</f>
        <v>112.5</v>
      </c>
      <c r="E17" s="21">
        <f t="shared" ref="E17:E22" si="1">C17-D17</f>
        <v>446.7905772</v>
      </c>
      <c r="F17" s="23">
        <f t="shared" ref="F17:F22" si="2">F16-E17</f>
        <v>29553.20942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8.5" customHeight="1">
      <c r="A18" s="19">
        <v>2.0</v>
      </c>
      <c r="B18" s="20">
        <v>43586.0</v>
      </c>
      <c r="C18" s="21">
        <f>F8</f>
        <v>559.2905772</v>
      </c>
      <c r="D18" s="22">
        <f>(F17*C9)/12</f>
        <v>110.8245353</v>
      </c>
      <c r="E18" s="21">
        <f t="shared" si="1"/>
        <v>448.4660419</v>
      </c>
      <c r="F18" s="23">
        <f t="shared" si="2"/>
        <v>29104.74338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8.5" customHeight="1">
      <c r="A19" s="19">
        <v>3.0</v>
      </c>
      <c r="B19" s="20">
        <v>43617.0</v>
      </c>
      <c r="C19" s="21">
        <f>F8</f>
        <v>559.2905772</v>
      </c>
      <c r="D19" s="22">
        <f>(F18*C9)/12</f>
        <v>109.1427877</v>
      </c>
      <c r="E19" s="21">
        <f t="shared" si="1"/>
        <v>450.1477896</v>
      </c>
      <c r="F19" s="23">
        <f t="shared" si="2"/>
        <v>28654.59559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8.5" customHeight="1">
      <c r="A20" s="19">
        <v>4.0</v>
      </c>
      <c r="B20" s="20">
        <v>43647.0</v>
      </c>
      <c r="C20" s="21">
        <f>F8</f>
        <v>559.2905772</v>
      </c>
      <c r="D20" s="22">
        <f>(F19*C9)/12</f>
        <v>107.4547335</v>
      </c>
      <c r="E20" s="21">
        <f t="shared" si="1"/>
        <v>451.8358438</v>
      </c>
      <c r="F20" s="23">
        <f t="shared" si="2"/>
        <v>28202.75975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8.5" customHeight="1">
      <c r="A21" s="19">
        <v>5.0</v>
      </c>
      <c r="B21" s="20">
        <v>43678.0</v>
      </c>
      <c r="C21" s="21">
        <f>F8</f>
        <v>559.2905772</v>
      </c>
      <c r="D21" s="22">
        <f>(F20*C9)/12</f>
        <v>105.7603491</v>
      </c>
      <c r="E21" s="21">
        <f t="shared" si="1"/>
        <v>453.5302282</v>
      </c>
      <c r="F21" s="23">
        <f t="shared" si="2"/>
        <v>27749.22952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8.5" customHeight="1">
      <c r="A22" s="19">
        <v>6.0</v>
      </c>
      <c r="B22" s="20">
        <v>43709.0</v>
      </c>
      <c r="C22" s="21">
        <f>F8</f>
        <v>559.2905772</v>
      </c>
      <c r="D22" s="22">
        <f>(F21*C9)/12</f>
        <v>104.0596107</v>
      </c>
      <c r="E22" s="21">
        <f t="shared" si="1"/>
        <v>455.2309665</v>
      </c>
      <c r="F22" s="23">
        <f t="shared" si="2"/>
        <v>27293.99855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8.5" customHeight="1">
      <c r="A23" s="19"/>
      <c r="B23" s="20"/>
      <c r="C23" s="21"/>
      <c r="D23" s="22"/>
      <c r="E23" s="21"/>
      <c r="F23" s="2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28.5" customHeight="1">
      <c r="A24" s="19"/>
      <c r="B24" s="20"/>
      <c r="C24" s="21"/>
      <c r="D24" s="22"/>
      <c r="E24" s="21"/>
      <c r="F24" s="2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8.5" customHeight="1">
      <c r="A25" s="19"/>
      <c r="B25" s="20"/>
      <c r="C25" s="21"/>
      <c r="D25" s="22"/>
      <c r="E25" s="21"/>
      <c r="F25" s="2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8.5" customHeight="1">
      <c r="A26" s="19"/>
      <c r="B26" s="20"/>
      <c r="C26" s="21"/>
      <c r="D26" s="22"/>
      <c r="E26" s="21"/>
      <c r="F26" s="2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8.5" customHeight="1">
      <c r="A27" s="19"/>
      <c r="B27" s="20"/>
      <c r="C27" s="21"/>
      <c r="D27" s="22"/>
      <c r="E27" s="21"/>
      <c r="F27" s="2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4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4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4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4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4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4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4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4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4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4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4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4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4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4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4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24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4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4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4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4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4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4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4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4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4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4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9">
    <mergeCell ref="A12:B12"/>
    <mergeCell ref="A13:B13"/>
    <mergeCell ref="A7:B7"/>
    <mergeCell ref="A6:B6"/>
    <mergeCell ref="A8:B8"/>
    <mergeCell ref="A9:B9"/>
    <mergeCell ref="A10:B10"/>
    <mergeCell ref="A1:F3"/>
    <mergeCell ref="A11:B11"/>
  </mergeCells>
  <printOptions/>
  <pageMargins bottom="0.75" footer="0.0" header="0.0" left="0.7" right="0.7" top="0.75"/>
  <pageSetup orientation="portrait"/>
  <drawing r:id="rId1"/>
</worksheet>
</file>