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<sst xmlns="http://schemas.openxmlformats.org/spreadsheetml/2006/main" count="83" uniqueCount="69">
  <si>
    <t>BUSINESS PLAN BUDGET</t>
  </si>
  <si>
    <t>Company Name:</t>
  </si>
  <si>
    <t>Company Branch:</t>
  </si>
  <si>
    <t>Budget  Noted Date:</t>
  </si>
  <si>
    <t>SUMMARY</t>
  </si>
  <si>
    <t>DESCRIPTION</t>
  </si>
  <si>
    <t>BUDGET</t>
  </si>
  <si>
    <t>ACTUAL</t>
  </si>
  <si>
    <t>PERCENT CHANGE</t>
  </si>
  <si>
    <t>REMARK</t>
  </si>
  <si>
    <t>Total Income</t>
  </si>
  <si>
    <t>Total Expenses</t>
  </si>
  <si>
    <t>FINAL SUMMARY</t>
  </si>
  <si>
    <t>INCOME</t>
  </si>
  <si>
    <t>UNDER/OVER</t>
  </si>
  <si>
    <t>Profits</t>
  </si>
  <si>
    <t>Product Sales</t>
  </si>
  <si>
    <t>Donations</t>
  </si>
  <si>
    <t>Interest Income</t>
  </si>
  <si>
    <t>Client Shares</t>
  </si>
  <si>
    <t>Affluent Clients</t>
  </si>
  <si>
    <t>Referrals</t>
  </si>
  <si>
    <t>Others</t>
  </si>
  <si>
    <t>TOTAL INCOME</t>
  </si>
  <si>
    <t>EXPENSES</t>
  </si>
  <si>
    <t>OPERATING EXPENSE</t>
  </si>
  <si>
    <t>Accounting &amp; Legal</t>
  </si>
  <si>
    <t>Depreciation</t>
  </si>
  <si>
    <t>Dues &amp; Subscription</t>
  </si>
  <si>
    <t>Insurance</t>
  </si>
  <si>
    <t>Interest Expense</t>
  </si>
  <si>
    <t>Utilities</t>
  </si>
  <si>
    <t>Travel</t>
  </si>
  <si>
    <t>Phone</t>
  </si>
  <si>
    <t>Digital Marketing</t>
  </si>
  <si>
    <t>Maintenance</t>
  </si>
  <si>
    <t>TOTAL</t>
  </si>
  <si>
    <t>PAYROLL</t>
  </si>
  <si>
    <t>Payroll Expenses</t>
  </si>
  <si>
    <t>Employee Salaries</t>
  </si>
  <si>
    <t>Non Employee Salaries</t>
  </si>
  <si>
    <t>Contractor Wages</t>
  </si>
  <si>
    <t xml:space="preserve">TOTAL </t>
  </si>
  <si>
    <t>OFFICE</t>
  </si>
  <si>
    <t>Supplies</t>
  </si>
  <si>
    <t>Space Rental</t>
  </si>
  <si>
    <t>Decoration</t>
  </si>
  <si>
    <t>Machinery Rental</t>
  </si>
  <si>
    <t>Equipment</t>
  </si>
  <si>
    <t>Postage</t>
  </si>
  <si>
    <t>ENTERTAINMENT</t>
  </si>
  <si>
    <t>Movies</t>
  </si>
  <si>
    <t>Concerts</t>
  </si>
  <si>
    <t>Sporting Events</t>
  </si>
  <si>
    <t>Outdoor Events</t>
  </si>
  <si>
    <t>HOLIDAY</t>
  </si>
  <si>
    <t>Airfare</t>
  </si>
  <si>
    <t>Accommodations</t>
  </si>
  <si>
    <t>Food</t>
  </si>
  <si>
    <t>Pet Boarding</t>
  </si>
  <si>
    <t>Rental Car</t>
  </si>
  <si>
    <t>Drinks</t>
  </si>
  <si>
    <t>HEALTH</t>
  </si>
  <si>
    <t>Health Insurance</t>
  </si>
  <si>
    <t>Life Insurance</t>
  </si>
  <si>
    <t>Gym Membership</t>
  </si>
  <si>
    <t>Doctor’s Appointment</t>
  </si>
  <si>
    <t>Prescriptions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</si>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</sst>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32.0"/>
      <color rgb="FF00CC99"/>
      <name val="Calibri"/>
    </font>
    <font/>
    <font>
      <sz val="11.0"/>
      <color rgb="FF3F3F3F"/>
      <name val="Calibri"/>
    </font>
    <font>
      <b/>
      <sz val="14.0"/>
      <color rgb="FF00CC99"/>
      <name val="Calibri"/>
    </font>
    <font>
      <b/>
      <sz val="12.0"/>
      <color rgb="FF3F3F3F"/>
      <name val="Calibri"/>
    </font>
    <font>
      <b/>
      <u/>
      <sz val="11.0"/>
      <color rgb="FF3F3F3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9">
    <border/>
    <border>
      <left/>
      <top/>
    </border>
    <border>
      <top/>
    </border>
    <border>
      <left/>
    </border>
    <border>
      <left/>
      <right/>
      <top/>
      <bottom/>
    </border>
    <border>
      <bottom style="medium">
        <color rgb="FFBFBFBF"/>
      </bottom>
    </border>
    <border>
      <left/>
      <right/>
      <top/>
      <bottom style="medium">
        <color rgb="FFBFBFBF"/>
      </bottom>
    </border>
    <border>
      <top style="medium">
        <color rgb="FFBFBFBF"/>
      </top>
      <bottom style="medium">
        <color rgb="FFBFBFBF"/>
      </bottom>
    </border>
    <border>
      <left/>
      <right/>
      <top style="medium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0" fillId="0" fontId="0" numFmtId="0" xfId="0" applyFont="1"/>
    <xf borderId="3" fillId="0" fontId="2" numFmtId="0" xfId="0" applyBorder="1" applyFont="1"/>
    <xf borderId="0" fillId="0" fontId="3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 vertical="center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 shrinkToFit="0" vertical="center" wrapText="1"/>
    </xf>
    <xf borderId="0" fillId="0" fontId="3" numFmtId="164" xfId="0" applyAlignment="1" applyFont="1" applyNumberFormat="1">
      <alignment horizontal="center" vertical="center"/>
    </xf>
    <xf borderId="4" fillId="3" fontId="3" numFmtId="164" xfId="0" applyAlignment="1" applyBorder="1" applyFill="1" applyFont="1" applyNumberFormat="1">
      <alignment horizontal="center" vertical="center"/>
    </xf>
    <xf borderId="0" fillId="0" fontId="3" numFmtId="9" xfId="0" applyAlignment="1" applyFont="1" applyNumberFormat="1">
      <alignment horizontal="center" vertical="center"/>
    </xf>
    <xf borderId="4" fillId="3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left" vertical="center"/>
    </xf>
    <xf borderId="5" fillId="0" fontId="3" numFmtId="164" xfId="0" applyAlignment="1" applyBorder="1" applyFont="1" applyNumberFormat="1">
      <alignment horizontal="center" vertical="center"/>
    </xf>
    <xf borderId="6" fillId="3" fontId="3" numFmtId="164" xfId="0" applyAlignment="1" applyBorder="1" applyFont="1" applyNumberFormat="1">
      <alignment horizontal="center" vertical="center"/>
    </xf>
    <xf borderId="5" fillId="0" fontId="3" numFmtId="9" xfId="0" applyAlignment="1" applyBorder="1" applyFont="1" applyNumberFormat="1">
      <alignment horizontal="center" vertical="center"/>
    </xf>
    <xf borderId="5" fillId="0" fontId="5" numFmtId="0" xfId="0" applyAlignment="1" applyBorder="1" applyFont="1">
      <alignment horizontal="left" vertical="center"/>
    </xf>
    <xf borderId="5" fillId="0" fontId="5" numFmtId="164" xfId="0" applyAlignment="1" applyBorder="1" applyFont="1" applyNumberFormat="1">
      <alignment horizontal="center" vertical="center"/>
    </xf>
    <xf borderId="6" fillId="3" fontId="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5" numFmtId="164" xfId="0" applyAlignment="1" applyFont="1" applyNumberFormat="1">
      <alignment horizontal="center" vertical="center"/>
    </xf>
    <xf borderId="0" fillId="0" fontId="5" numFmtId="164" xfId="0" applyAlignment="1" applyFont="1" applyNumberForma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5" fillId="0" fontId="3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horizontal="left" vertical="center"/>
    </xf>
    <xf borderId="7" fillId="0" fontId="5" numFmtId="164" xfId="0" applyAlignment="1" applyBorder="1" applyFont="1" applyNumberFormat="1">
      <alignment horizontal="center" vertical="center"/>
    </xf>
    <xf borderId="8" fillId="3" fontId="5" numFmtId="164" xfId="0" applyAlignment="1" applyBorder="1" applyFont="1" applyNumberFormat="1">
      <alignment horizontal="center" vertical="center"/>
    </xf>
    <xf borderId="5" fillId="0" fontId="0" numFmtId="0" xfId="0" applyBorder="1" applyFont="1"/>
    <xf borderId="6" fillId="3" fontId="3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29"/>
    <col customWidth="1" min="2" max="3" width="15.71"/>
    <col customWidth="1" min="4" max="4" width="16.71"/>
    <col customWidth="1" min="5" max="5" width="19.71"/>
    <col customWidth="1" min="6" max="6" width="9.14"/>
    <col customWidth="1" min="7" max="25" width="8.71"/>
  </cols>
  <sheetData>
    <row r="1" ht="33.0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idden="1">
      <c r="A2" s="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2.5" customHeight="1">
      <c r="A3" s="5" t="s">
        <v>1</v>
      </c>
      <c r="B3" s="6"/>
      <c r="C3" s="6"/>
      <c r="D3" s="6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2.5" customHeight="1">
      <c r="A4" s="5" t="s">
        <v>2</v>
      </c>
      <c r="B4" s="6"/>
      <c r="C4" s="6"/>
      <c r="D4" s="6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2.5" customHeight="1">
      <c r="A5" s="5" t="s">
        <v>3</v>
      </c>
      <c r="B5" s="6"/>
      <c r="C5" s="6"/>
      <c r="D5" s="6"/>
      <c r="E5" s="6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ht="14.25" customHeight="1">
      <c r="A6" s="7"/>
      <c r="B6" s="6"/>
      <c r="C6" s="6"/>
      <c r="D6" s="6"/>
      <c r="E6" s="6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ht="24.75" customHeight="1">
      <c r="A7" s="8" t="s">
        <v>4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ht="34.5" customHeight="1">
      <c r="A8" s="9" t="s">
        <v>5</v>
      </c>
      <c r="B8" s="10" t="s">
        <v>6</v>
      </c>
      <c r="C8" s="10" t="s">
        <v>7</v>
      </c>
      <c r="D8" s="11" t="s">
        <v>8</v>
      </c>
      <c r="E8" s="10" t="s">
        <v>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ht="24.75" customHeight="1">
      <c r="A9" s="7" t="s">
        <v>10</v>
      </c>
      <c r="B9" s="12">
        <f t="shared" ref="B9:C9" si="1">B23</f>
        <v>93300</v>
      </c>
      <c r="C9" s="13">
        <f t="shared" si="1"/>
        <v>96410</v>
      </c>
      <c r="D9" s="14">
        <f t="shared" ref="D9:D11" si="3">IFERROR((C9-B9)/B9,0)</f>
        <v>0.03333333333</v>
      </c>
      <c r="E9" s="15" t="str">
        <f t="shared" ref="E9:E11" si="4">IF(D9&gt;5,"Up to the Mark","Not Satisfied")</f>
        <v>Not Satisfied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24.75" customHeight="1">
      <c r="A10" s="16" t="s">
        <v>11</v>
      </c>
      <c r="B10" s="17">
        <f t="shared" ref="B10:C10" si="2">B82</f>
        <v>57830</v>
      </c>
      <c r="C10" s="18">
        <f t="shared" si="2"/>
        <v>60670</v>
      </c>
      <c r="D10" s="19">
        <f t="shared" si="3"/>
        <v>0.04910945876</v>
      </c>
      <c r="E10" s="15" t="str">
        <f t="shared" si="4"/>
        <v>Not Satisfied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24.75" customHeight="1">
      <c r="A11" s="20" t="s">
        <v>12</v>
      </c>
      <c r="B11" s="21">
        <f t="shared" ref="B11:C11" si="5">B9-B10</f>
        <v>35470</v>
      </c>
      <c r="C11" s="22">
        <f t="shared" si="5"/>
        <v>35740</v>
      </c>
      <c r="D11" s="19">
        <f t="shared" si="3"/>
        <v>0.007612066535</v>
      </c>
      <c r="E11" s="15" t="str">
        <f t="shared" si="4"/>
        <v>Not Satisfied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15.0" customHeight="1">
      <c r="A12" s="7"/>
      <c r="B12" s="12"/>
      <c r="C12" s="12"/>
      <c r="D12" s="12"/>
      <c r="E12" s="7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4.75" customHeight="1">
      <c r="A13" s="8" t="s">
        <v>13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24.75" customHeight="1">
      <c r="A14" s="9" t="s">
        <v>5</v>
      </c>
      <c r="B14" s="10" t="s">
        <v>6</v>
      </c>
      <c r="C14" s="10" t="s">
        <v>7</v>
      </c>
      <c r="D14" s="10" t="s">
        <v>14</v>
      </c>
      <c r="E14" s="10" t="s">
        <v>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24.75" customHeight="1">
      <c r="A15" s="7" t="s">
        <v>15</v>
      </c>
      <c r="B15" s="12">
        <v>37800.0</v>
      </c>
      <c r="C15" s="13">
        <v>37950.0</v>
      </c>
      <c r="D15" s="12">
        <f t="shared" ref="D15:D22" si="6">B15-C15</f>
        <v>-150</v>
      </c>
      <c r="E15" s="15" t="str">
        <f t="shared" ref="E15:E23" si="7">IF(C15&gt;B15,"Up to the Mark","Not Satisfied")</f>
        <v>Up to the Mark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24.75" customHeight="1">
      <c r="A16" s="7" t="s">
        <v>16</v>
      </c>
      <c r="B16" s="12">
        <v>8500.0</v>
      </c>
      <c r="C16" s="13">
        <v>9000.0</v>
      </c>
      <c r="D16" s="12">
        <f t="shared" si="6"/>
        <v>-500</v>
      </c>
      <c r="E16" s="15" t="str">
        <f t="shared" si="7"/>
        <v>Up to the Mark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24.75" customHeight="1">
      <c r="A17" s="7" t="s">
        <v>17</v>
      </c>
      <c r="B17" s="12">
        <v>7500.0</v>
      </c>
      <c r="C17" s="13">
        <v>8500.0</v>
      </c>
      <c r="D17" s="12">
        <f t="shared" si="6"/>
        <v>-1000</v>
      </c>
      <c r="E17" s="15" t="str">
        <f t="shared" si="7"/>
        <v>Up to the Mark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24.75" customHeight="1">
      <c r="A18" s="7" t="s">
        <v>18</v>
      </c>
      <c r="B18" s="12">
        <v>7300.0</v>
      </c>
      <c r="C18" s="13">
        <v>8275.0</v>
      </c>
      <c r="D18" s="12">
        <f t="shared" si="6"/>
        <v>-975</v>
      </c>
      <c r="E18" s="15" t="str">
        <f t="shared" si="7"/>
        <v>Up to the Mark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24.75" customHeight="1">
      <c r="A19" s="7" t="s">
        <v>19</v>
      </c>
      <c r="B19" s="12">
        <v>8500.0</v>
      </c>
      <c r="C19" s="13">
        <v>8500.0</v>
      </c>
      <c r="D19" s="12">
        <f t="shared" si="6"/>
        <v>0</v>
      </c>
      <c r="E19" s="15" t="str">
        <f t="shared" si="7"/>
        <v>Not Satisfied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4.75" customHeight="1">
      <c r="A20" s="7" t="s">
        <v>20</v>
      </c>
      <c r="B20" s="12">
        <v>6200.0</v>
      </c>
      <c r="C20" s="13">
        <v>6185.0</v>
      </c>
      <c r="D20" s="12">
        <f t="shared" si="6"/>
        <v>15</v>
      </c>
      <c r="E20" s="15" t="str">
        <f t="shared" si="7"/>
        <v>Not Satisfied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4.75" customHeight="1">
      <c r="A21" s="7" t="s">
        <v>21</v>
      </c>
      <c r="B21" s="12">
        <v>8500.0</v>
      </c>
      <c r="C21" s="13">
        <v>8800.0</v>
      </c>
      <c r="D21" s="12">
        <f t="shared" si="6"/>
        <v>-300</v>
      </c>
      <c r="E21" s="15" t="str">
        <f t="shared" si="7"/>
        <v>Up to the Mark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24.75" customHeight="1">
      <c r="A22" s="16" t="s">
        <v>22</v>
      </c>
      <c r="B22" s="17">
        <v>9000.0</v>
      </c>
      <c r="C22" s="18">
        <v>9200.0</v>
      </c>
      <c r="D22" s="17">
        <f t="shared" si="6"/>
        <v>-200</v>
      </c>
      <c r="E22" s="15" t="str">
        <f t="shared" si="7"/>
        <v>Up to the Mark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24.75" customHeight="1">
      <c r="A23" s="20" t="s">
        <v>23</v>
      </c>
      <c r="B23" s="21">
        <f t="shared" ref="B23:D23" si="8">SUM(B15:B22)</f>
        <v>93300</v>
      </c>
      <c r="C23" s="22">
        <f t="shared" si="8"/>
        <v>96410</v>
      </c>
      <c r="D23" s="21">
        <f t="shared" si="8"/>
        <v>-3110</v>
      </c>
      <c r="E23" s="15" t="str">
        <f t="shared" si="7"/>
        <v>Up to the Mark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14.25" customHeight="1">
      <c r="A24" s="6"/>
      <c r="B24" s="6"/>
      <c r="C24" s="6"/>
      <c r="D24" s="6"/>
      <c r="E24" s="6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24.75" customHeight="1">
      <c r="A25" s="8" t="s">
        <v>24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24.75" customHeight="1">
      <c r="A26" s="9" t="s">
        <v>5</v>
      </c>
      <c r="B26" s="10" t="s">
        <v>6</v>
      </c>
      <c r="C26" s="10" t="s">
        <v>7</v>
      </c>
      <c r="D26" s="10" t="s">
        <v>14</v>
      </c>
      <c r="E26" s="10" t="s">
        <v>9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24.75" customHeight="1">
      <c r="A27" s="23" t="s">
        <v>25</v>
      </c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24.75" customHeight="1">
      <c r="A28" s="7" t="s">
        <v>26</v>
      </c>
      <c r="B28" s="12">
        <v>800.0</v>
      </c>
      <c r="C28" s="13">
        <v>850.0</v>
      </c>
      <c r="D28" s="12">
        <f t="shared" ref="D28:D38" si="9">B28-C28</f>
        <v>-50</v>
      </c>
      <c r="E28" s="15" t="str">
        <f t="shared" ref="E28:E39" si="10">IF(B28&gt;C28,"Up to the Mark","Not Satisfied")</f>
        <v>Not Satisfied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24.75" customHeight="1">
      <c r="A29" s="7" t="s">
        <v>27</v>
      </c>
      <c r="B29" s="12">
        <v>500.0</v>
      </c>
      <c r="C29" s="13">
        <v>620.0</v>
      </c>
      <c r="D29" s="12">
        <f t="shared" si="9"/>
        <v>-120</v>
      </c>
      <c r="E29" s="15" t="str">
        <f t="shared" si="10"/>
        <v>Not Satisfied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4.75" customHeight="1">
      <c r="A30" s="7" t="s">
        <v>28</v>
      </c>
      <c r="B30" s="12">
        <v>800.0</v>
      </c>
      <c r="C30" s="13">
        <v>780.0</v>
      </c>
      <c r="D30" s="12">
        <f t="shared" si="9"/>
        <v>20</v>
      </c>
      <c r="E30" s="15" t="str">
        <f t="shared" si="10"/>
        <v>Up to the Mark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24.75" customHeight="1">
      <c r="A31" s="7" t="s">
        <v>29</v>
      </c>
      <c r="B31" s="12">
        <v>500.0</v>
      </c>
      <c r="C31" s="13">
        <v>500.0</v>
      </c>
      <c r="D31" s="12">
        <f t="shared" si="9"/>
        <v>0</v>
      </c>
      <c r="E31" s="15" t="str">
        <f t="shared" si="10"/>
        <v>Not Satisfied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4.75" customHeight="1">
      <c r="A32" s="7" t="s">
        <v>30</v>
      </c>
      <c r="B32" s="12">
        <v>1000.0</v>
      </c>
      <c r="C32" s="13">
        <v>1200.0</v>
      </c>
      <c r="D32" s="12">
        <f t="shared" si="9"/>
        <v>-200</v>
      </c>
      <c r="E32" s="15" t="str">
        <f t="shared" si="10"/>
        <v>Not Satisfied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24.75" customHeight="1">
      <c r="A33" s="7" t="s">
        <v>31</v>
      </c>
      <c r="B33" s="12">
        <v>100.0</v>
      </c>
      <c r="C33" s="13">
        <v>110.0</v>
      </c>
      <c r="D33" s="12">
        <f t="shared" si="9"/>
        <v>-10</v>
      </c>
      <c r="E33" s="15" t="str">
        <f t="shared" si="10"/>
        <v>Not Satisfied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24.75" customHeight="1">
      <c r="A34" s="7" t="s">
        <v>32</v>
      </c>
      <c r="B34" s="12">
        <v>500.0</v>
      </c>
      <c r="C34" s="13">
        <v>320.0</v>
      </c>
      <c r="D34" s="12">
        <f t="shared" si="9"/>
        <v>180</v>
      </c>
      <c r="E34" s="15" t="str">
        <f t="shared" si="10"/>
        <v>Up to the Mark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24.75" customHeight="1">
      <c r="A35" s="7" t="s">
        <v>33</v>
      </c>
      <c r="B35" s="12">
        <v>200.0</v>
      </c>
      <c r="C35" s="13">
        <v>210.0</v>
      </c>
      <c r="D35" s="12">
        <f t="shared" si="9"/>
        <v>-10</v>
      </c>
      <c r="E35" s="15" t="str">
        <f t="shared" si="10"/>
        <v>Not Satisfied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24.75" customHeight="1">
      <c r="A36" s="7" t="s">
        <v>34</v>
      </c>
      <c r="B36" s="12">
        <v>1000.0</v>
      </c>
      <c r="C36" s="13">
        <v>1050.0</v>
      </c>
      <c r="D36" s="12">
        <f t="shared" si="9"/>
        <v>-50</v>
      </c>
      <c r="E36" s="15" t="str">
        <f t="shared" si="10"/>
        <v>Not Satisfied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24.75" customHeight="1">
      <c r="A37" s="7" t="s">
        <v>35</v>
      </c>
      <c r="B37" s="12">
        <v>200.0</v>
      </c>
      <c r="C37" s="13">
        <v>280.0</v>
      </c>
      <c r="D37" s="12">
        <f t="shared" si="9"/>
        <v>-80</v>
      </c>
      <c r="E37" s="15" t="str">
        <f t="shared" si="10"/>
        <v>Not Satisfied</v>
      </c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24.75" customHeight="1">
      <c r="A38" s="16" t="s">
        <v>22</v>
      </c>
      <c r="B38" s="17">
        <v>500.0</v>
      </c>
      <c r="C38" s="18">
        <v>600.0</v>
      </c>
      <c r="D38" s="17">
        <f t="shared" si="9"/>
        <v>-100</v>
      </c>
      <c r="E38" s="15" t="str">
        <f t="shared" si="10"/>
        <v>Not Satisfied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24.75" customHeight="1">
      <c r="A39" s="20" t="s">
        <v>36</v>
      </c>
      <c r="B39" s="21">
        <f t="shared" ref="B39:D39" si="11">SUM(B28:B38)</f>
        <v>6100</v>
      </c>
      <c r="C39" s="22">
        <f t="shared" si="11"/>
        <v>6520</v>
      </c>
      <c r="D39" s="21">
        <f t="shared" si="11"/>
        <v>-420</v>
      </c>
      <c r="E39" s="15" t="str">
        <f t="shared" si="10"/>
        <v>Not Satisfied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13.5" customHeight="1">
      <c r="A40" s="9"/>
      <c r="B40" s="24"/>
      <c r="C40" s="24"/>
      <c r="D40" s="24"/>
      <c r="E40" s="2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29.25" customHeight="1">
      <c r="A41" s="23" t="s">
        <v>37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24.75" customHeight="1">
      <c r="A42" s="26" t="s">
        <v>38</v>
      </c>
      <c r="B42" s="12">
        <v>200.0</v>
      </c>
      <c r="C42" s="13">
        <v>250.0</v>
      </c>
      <c r="D42" s="12">
        <f t="shared" ref="D42:D45" si="12">B42-C42</f>
        <v>-50</v>
      </c>
      <c r="E42" s="15" t="str">
        <f t="shared" ref="E42:E46" si="13">IF(B42&gt;C42,"Up to the Mark","Not Satisfied")</f>
        <v>Not Satisfied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24.75" customHeight="1">
      <c r="A43" s="26" t="s">
        <v>39</v>
      </c>
      <c r="B43" s="12">
        <v>17800.0</v>
      </c>
      <c r="C43" s="13">
        <v>17950.0</v>
      </c>
      <c r="D43" s="12">
        <f t="shared" si="12"/>
        <v>-150</v>
      </c>
      <c r="E43" s="15" t="str">
        <f t="shared" si="13"/>
        <v>Not Satisfied</v>
      </c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24.75" customHeight="1">
      <c r="A44" s="26" t="s">
        <v>40</v>
      </c>
      <c r="B44" s="12">
        <v>12000.0</v>
      </c>
      <c r="C44" s="13">
        <v>11500.0</v>
      </c>
      <c r="D44" s="12">
        <f t="shared" si="12"/>
        <v>500</v>
      </c>
      <c r="E44" s="15" t="str">
        <f t="shared" si="13"/>
        <v>Up to the Mark</v>
      </c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24.75" customHeight="1">
      <c r="A45" s="27" t="s">
        <v>41</v>
      </c>
      <c r="B45" s="17">
        <v>5000.0</v>
      </c>
      <c r="C45" s="18">
        <v>6850.0</v>
      </c>
      <c r="D45" s="17">
        <f t="shared" si="12"/>
        <v>-1850</v>
      </c>
      <c r="E45" s="15" t="str">
        <f t="shared" si="13"/>
        <v>Not Satisfied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24.75" customHeight="1">
      <c r="A46" s="28" t="s">
        <v>42</v>
      </c>
      <c r="B46" s="29">
        <f t="shared" ref="B46:D46" si="14">SUM(B42:B45)</f>
        <v>35000</v>
      </c>
      <c r="C46" s="30">
        <f t="shared" si="14"/>
        <v>36550</v>
      </c>
      <c r="D46" s="29">
        <f t="shared" si="14"/>
        <v>-1550</v>
      </c>
      <c r="E46" s="15" t="str">
        <f t="shared" si="13"/>
        <v>Not Satisfied</v>
      </c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15.0" customHeight="1">
      <c r="A47" s="9"/>
      <c r="B47" s="24"/>
      <c r="C47" s="24"/>
      <c r="D47" s="24"/>
      <c r="E47" s="2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27.75" customHeight="1">
      <c r="A48" s="23" t="s">
        <v>43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24.75" customHeight="1">
      <c r="A49" s="26" t="s">
        <v>44</v>
      </c>
      <c r="B49" s="12">
        <v>500.0</v>
      </c>
      <c r="C49" s="13">
        <v>850.0</v>
      </c>
      <c r="D49" s="12">
        <f t="shared" ref="D49:D54" si="15">B49-C49</f>
        <v>-350</v>
      </c>
      <c r="E49" s="15" t="str">
        <f t="shared" ref="E49:E55" si="16">IF(B49&gt;C49,"Up to the Mark","Not Satisfied")</f>
        <v>Not Satisfied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24.75" customHeight="1">
      <c r="A50" s="26" t="s">
        <v>45</v>
      </c>
      <c r="B50" s="12">
        <v>1300.0</v>
      </c>
      <c r="C50" s="13">
        <v>1275.0</v>
      </c>
      <c r="D50" s="12">
        <f t="shared" si="15"/>
        <v>25</v>
      </c>
      <c r="E50" s="15" t="str">
        <f t="shared" si="16"/>
        <v>Up to the Mark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24.75" customHeight="1">
      <c r="A51" s="26" t="s">
        <v>46</v>
      </c>
      <c r="B51" s="12">
        <v>1500.0</v>
      </c>
      <c r="C51" s="13">
        <v>1500.0</v>
      </c>
      <c r="D51" s="12">
        <f t="shared" si="15"/>
        <v>0</v>
      </c>
      <c r="E51" s="15" t="str">
        <f t="shared" si="16"/>
        <v>Not Satisfied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24.75" customHeight="1">
      <c r="A52" s="26" t="s">
        <v>47</v>
      </c>
      <c r="B52" s="12">
        <v>1200.0</v>
      </c>
      <c r="C52" s="13">
        <v>1185.0</v>
      </c>
      <c r="D52" s="12">
        <f t="shared" si="15"/>
        <v>15</v>
      </c>
      <c r="E52" s="15" t="str">
        <f t="shared" si="16"/>
        <v>Up to the Mark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24.75" customHeight="1">
      <c r="A53" s="26" t="s">
        <v>48</v>
      </c>
      <c r="B53" s="12">
        <v>500.0</v>
      </c>
      <c r="C53" s="13">
        <v>850.0</v>
      </c>
      <c r="D53" s="12">
        <f t="shared" si="15"/>
        <v>-350</v>
      </c>
      <c r="E53" s="15" t="str">
        <f t="shared" si="16"/>
        <v>Not Satisfied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24.75" customHeight="1">
      <c r="A54" s="27" t="s">
        <v>49</v>
      </c>
      <c r="B54" s="17">
        <v>500.0</v>
      </c>
      <c r="C54" s="18">
        <v>320.0</v>
      </c>
      <c r="D54" s="17">
        <f t="shared" si="15"/>
        <v>180</v>
      </c>
      <c r="E54" s="15" t="str">
        <f t="shared" si="16"/>
        <v>Up to the Mark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24.75" customHeight="1">
      <c r="A55" s="20" t="s">
        <v>36</v>
      </c>
      <c r="B55" s="21">
        <f t="shared" ref="B55:D55" si="17">SUM(B49:B54)</f>
        <v>5500</v>
      </c>
      <c r="C55" s="22">
        <f t="shared" si="17"/>
        <v>5980</v>
      </c>
      <c r="D55" s="21">
        <f t="shared" si="17"/>
        <v>-480</v>
      </c>
      <c r="E55" s="15" t="str">
        <f t="shared" si="16"/>
        <v>Not Satisfied</v>
      </c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24.0" customHeight="1">
      <c r="A56" s="6"/>
      <c r="B56" s="6"/>
      <c r="C56" s="6"/>
      <c r="D56" s="6"/>
      <c r="E56" s="6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30.0" customHeight="1">
      <c r="A57" s="23" t="s">
        <v>50</v>
      </c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24.75" customHeight="1">
      <c r="A58" s="26" t="s">
        <v>51</v>
      </c>
      <c r="B58" s="12">
        <v>600.0</v>
      </c>
      <c r="C58" s="13">
        <v>750.0</v>
      </c>
      <c r="D58" s="12">
        <f t="shared" ref="D58:D61" si="18">B58-C58</f>
        <v>-150</v>
      </c>
      <c r="E58" s="15" t="str">
        <f t="shared" ref="E58:E62" si="19">IF(B58&gt;C58,"Up to the Mark","Not Satisfied")</f>
        <v>Not Satisfied</v>
      </c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24.75" customHeight="1">
      <c r="A59" s="26" t="s">
        <v>52</v>
      </c>
      <c r="B59" s="12">
        <v>800.0</v>
      </c>
      <c r="C59" s="13">
        <v>950.0</v>
      </c>
      <c r="D59" s="12">
        <f t="shared" si="18"/>
        <v>-150</v>
      </c>
      <c r="E59" s="15" t="str">
        <f t="shared" si="19"/>
        <v>Not Satisfied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24.75" customHeight="1">
      <c r="A60" s="26" t="s">
        <v>53</v>
      </c>
      <c r="B60" s="12">
        <v>800.0</v>
      </c>
      <c r="C60" s="13">
        <v>900.0</v>
      </c>
      <c r="D60" s="12">
        <f t="shared" si="18"/>
        <v>-100</v>
      </c>
      <c r="E60" s="15" t="str">
        <f t="shared" si="19"/>
        <v>Not Satisfied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24.75" customHeight="1">
      <c r="A61" s="27" t="s">
        <v>54</v>
      </c>
      <c r="B61" s="17">
        <v>650.0</v>
      </c>
      <c r="C61" s="18">
        <v>500.0</v>
      </c>
      <c r="D61" s="17">
        <f t="shared" si="18"/>
        <v>150</v>
      </c>
      <c r="E61" s="15" t="str">
        <f t="shared" si="19"/>
        <v>Up to the Mark</v>
      </c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24.75" customHeight="1">
      <c r="A62" s="20" t="s">
        <v>36</v>
      </c>
      <c r="B62" s="21">
        <f t="shared" ref="B62:D62" si="20">SUM(B58:B61)</f>
        <v>2850</v>
      </c>
      <c r="C62" s="22">
        <f t="shared" si="20"/>
        <v>3100</v>
      </c>
      <c r="D62" s="21">
        <f t="shared" si="20"/>
        <v>-250</v>
      </c>
      <c r="E62" s="15" t="str">
        <f t="shared" si="19"/>
        <v>Not Satisfied</v>
      </c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14.25" customHeight="1">
      <c r="A63" s="9"/>
      <c r="B63" s="24"/>
      <c r="C63" s="24"/>
      <c r="D63" s="24"/>
      <c r="E63" s="2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24.75" customHeight="1">
      <c r="A64" s="23" t="s">
        <v>55</v>
      </c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24.75" customHeight="1">
      <c r="A65" s="26" t="s">
        <v>56</v>
      </c>
      <c r="B65" s="12">
        <v>500.0</v>
      </c>
      <c r="C65" s="13">
        <v>650.0</v>
      </c>
      <c r="D65" s="12">
        <f t="shared" ref="D65:D70" si="21">B65-C65</f>
        <v>-150</v>
      </c>
      <c r="E65" s="15" t="str">
        <f t="shared" ref="E65:E71" si="22">IF(B65&gt;C65,"Up to the Mark","Not Satisfied")</f>
        <v>Not Satisfied</v>
      </c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24.75" customHeight="1">
      <c r="A66" s="26" t="s">
        <v>57</v>
      </c>
      <c r="B66" s="12">
        <v>130.0</v>
      </c>
      <c r="C66" s="13">
        <v>125.0</v>
      </c>
      <c r="D66" s="12">
        <f t="shared" si="21"/>
        <v>5</v>
      </c>
      <c r="E66" s="15" t="str">
        <f t="shared" si="22"/>
        <v>Up to the Mark</v>
      </c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24.75" customHeight="1">
      <c r="A67" s="26" t="s">
        <v>58</v>
      </c>
      <c r="B67" s="12">
        <v>150.0</v>
      </c>
      <c r="C67" s="13">
        <v>180.0</v>
      </c>
      <c r="D67" s="12">
        <f t="shared" si="21"/>
        <v>-30</v>
      </c>
      <c r="E67" s="15" t="str">
        <f t="shared" si="22"/>
        <v>Not Satisfied</v>
      </c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24.75" customHeight="1">
      <c r="A68" s="26" t="s">
        <v>59</v>
      </c>
      <c r="B68" s="12">
        <v>120.0</v>
      </c>
      <c r="C68" s="13">
        <v>115.0</v>
      </c>
      <c r="D68" s="12">
        <f t="shared" si="21"/>
        <v>5</v>
      </c>
      <c r="E68" s="15" t="str">
        <f t="shared" si="22"/>
        <v>Up to the Mark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24.75" customHeight="1">
      <c r="A69" s="26" t="s">
        <v>60</v>
      </c>
      <c r="B69" s="12">
        <v>1200.0</v>
      </c>
      <c r="C69" s="13">
        <v>800.0</v>
      </c>
      <c r="D69" s="12">
        <f t="shared" si="21"/>
        <v>400</v>
      </c>
      <c r="E69" s="15" t="str">
        <f t="shared" si="22"/>
        <v>Up to the Mark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24.75" customHeight="1">
      <c r="A70" s="27" t="s">
        <v>61</v>
      </c>
      <c r="B70" s="17">
        <v>1000.0</v>
      </c>
      <c r="C70" s="18">
        <v>950.0</v>
      </c>
      <c r="D70" s="17">
        <f t="shared" si="21"/>
        <v>50</v>
      </c>
      <c r="E70" s="15" t="str">
        <f t="shared" si="22"/>
        <v>Up to the Mark</v>
      </c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24.75" customHeight="1">
      <c r="A71" s="20" t="s">
        <v>36</v>
      </c>
      <c r="B71" s="21">
        <f t="shared" ref="B71:D71" si="23">SUM(B65:B70)</f>
        <v>3100</v>
      </c>
      <c r="C71" s="22">
        <f t="shared" si="23"/>
        <v>2820</v>
      </c>
      <c r="D71" s="21">
        <f t="shared" si="23"/>
        <v>280</v>
      </c>
      <c r="E71" s="15" t="str">
        <f t="shared" si="22"/>
        <v>Up to the Mark</v>
      </c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4.25" customHeight="1">
      <c r="A72" s="6"/>
      <c r="B72" s="6"/>
      <c r="C72" s="6"/>
      <c r="D72" s="6"/>
      <c r="E72" s="6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24.75" customHeight="1">
      <c r="A73" s="23" t="s">
        <v>62</v>
      </c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24.75" customHeight="1">
      <c r="A74" s="26" t="s">
        <v>63</v>
      </c>
      <c r="B74" s="12">
        <v>1500.0</v>
      </c>
      <c r="C74" s="13">
        <v>1850.0</v>
      </c>
      <c r="D74" s="12">
        <f t="shared" ref="D74:D78" si="24">B74-C74</f>
        <v>-350</v>
      </c>
      <c r="E74" s="15" t="str">
        <f t="shared" ref="E74:E79" si="25">IF(B74&gt;C74,"Up to the Mark","Not Satisfied")</f>
        <v>Not Satisfied</v>
      </c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24.75" customHeight="1">
      <c r="A75" s="26" t="s">
        <v>64</v>
      </c>
      <c r="B75" s="12">
        <v>1300.0</v>
      </c>
      <c r="C75" s="13">
        <v>1275.0</v>
      </c>
      <c r="D75" s="12">
        <f t="shared" si="24"/>
        <v>25</v>
      </c>
      <c r="E75" s="15" t="str">
        <f t="shared" si="25"/>
        <v>Up to the Mark</v>
      </c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24.75" customHeight="1">
      <c r="A76" s="26" t="s">
        <v>65</v>
      </c>
      <c r="B76" s="12">
        <v>600.0</v>
      </c>
      <c r="C76" s="13">
        <v>750.0</v>
      </c>
      <c r="D76" s="12">
        <f t="shared" si="24"/>
        <v>-150</v>
      </c>
      <c r="E76" s="15" t="str">
        <f t="shared" si="25"/>
        <v>Not Satisfied</v>
      </c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24.75" customHeight="1">
      <c r="A77" s="26" t="s">
        <v>66</v>
      </c>
      <c r="B77" s="12">
        <v>380.0</v>
      </c>
      <c r="C77" s="13">
        <v>445.0</v>
      </c>
      <c r="D77" s="12">
        <f t="shared" si="24"/>
        <v>-65</v>
      </c>
      <c r="E77" s="15" t="str">
        <f t="shared" si="25"/>
        <v>Not Satisfied</v>
      </c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24.75" customHeight="1">
      <c r="A78" s="27" t="s">
        <v>67</v>
      </c>
      <c r="B78" s="17">
        <v>1500.0</v>
      </c>
      <c r="C78" s="18">
        <v>1380.0</v>
      </c>
      <c r="D78" s="17">
        <f t="shared" si="24"/>
        <v>120</v>
      </c>
      <c r="E78" s="15" t="str">
        <f t="shared" si="25"/>
        <v>Up to the Mark</v>
      </c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24.75" customHeight="1">
      <c r="A79" s="20" t="s">
        <v>36</v>
      </c>
      <c r="B79" s="21">
        <f t="shared" ref="B79:D79" si="26">SUM(B74:B78)</f>
        <v>5280</v>
      </c>
      <c r="C79" s="22">
        <f t="shared" si="26"/>
        <v>5700</v>
      </c>
      <c r="D79" s="21">
        <f t="shared" si="26"/>
        <v>-420</v>
      </c>
      <c r="E79" s="15" t="str">
        <f t="shared" si="25"/>
        <v>Not Satisfied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customHeight="1">
      <c r="A81" s="31"/>
      <c r="B81" s="31"/>
      <c r="C81" s="31"/>
      <c r="D81" s="31"/>
      <c r="E81" s="3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34.5" customHeight="1">
      <c r="A82" s="20" t="s">
        <v>68</v>
      </c>
      <c r="B82" s="21">
        <f t="shared" ref="B82:D82" si="27">B39+B46+B55+B62+B71+B79</f>
        <v>57830</v>
      </c>
      <c r="C82" s="21">
        <f t="shared" si="27"/>
        <v>60670</v>
      </c>
      <c r="D82" s="21">
        <f t="shared" si="27"/>
        <v>-2840</v>
      </c>
      <c r="E82" s="32" t="str">
        <f>IF(B82&gt;C82,"Up to the Mark","Not Satisfied")</f>
        <v>Not Satisfied</v>
      </c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A25:E25"/>
    <mergeCell ref="A27:E27"/>
    <mergeCell ref="A57:E57"/>
    <mergeCell ref="A48:E48"/>
    <mergeCell ref="A13:E13"/>
    <mergeCell ref="A1:E2"/>
    <mergeCell ref="A7:E7"/>
    <mergeCell ref="A73:E73"/>
    <mergeCell ref="A64:E64"/>
    <mergeCell ref="A41:E41"/>
  </mergeCells>
  <printOptions/>
  <pageMargins bottom="0.75" footer="0.0" header="0.0" left="0.7" right="0.7" top="0.75"/>
  <pageSetup orientation="portrait"/>
  <drawing r:id="rId1"/>
</worksheet>
</file>